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de0c0a5cfe27b2/Dokumentai/"/>
    </mc:Choice>
  </mc:AlternateContent>
  <xr:revisionPtr revIDLastSave="0" documentId="8_{15F679AD-4AC7-4122-B01C-46CFFA4FD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  <sheet name="Lapas2" sheetId="2" r:id="rId2"/>
    <sheet name="Lapas3" sheetId="3" r:id="rId3"/>
  </sheets>
  <definedNames>
    <definedName name="_xlnm.Print_Area" localSheetId="0">Lapas1!$A$1:$E$35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B27" i="1"/>
  <c r="B10" i="1"/>
  <c r="B28" i="1"/>
  <c r="E27" i="1"/>
  <c r="B21" i="1"/>
  <c r="E22" i="1"/>
  <c r="B29" i="1"/>
  <c r="E28" i="1"/>
  <c r="E30" i="1"/>
  <c r="E29" i="1"/>
  <c r="E32" i="1"/>
  <c r="E34" i="1"/>
  <c r="E35" i="1"/>
</calcChain>
</file>

<file path=xl/sharedStrings.xml><?xml version="1.0" encoding="utf-8"?>
<sst xmlns="http://schemas.openxmlformats.org/spreadsheetml/2006/main" count="52" uniqueCount="44">
  <si>
    <t>Maksimalus grotas kv.m</t>
  </si>
  <si>
    <t>Maksimali genuja kv.m</t>
  </si>
  <si>
    <t>Vaterlinijos ilgis m</t>
  </si>
  <si>
    <t>Sukomplektuotos jachtos svoris kg</t>
  </si>
  <si>
    <t>Tarpiniai balai</t>
  </si>
  <si>
    <t xml:space="preserve">groto+genujos balas </t>
  </si>
  <si>
    <t>Groto+spinakerio balas</t>
  </si>
  <si>
    <t>Svorio įtakos balas</t>
  </si>
  <si>
    <t>Vaterlinijos ilgio įtakos balas</t>
  </si>
  <si>
    <t>Suveskite reikšmes</t>
  </si>
  <si>
    <t>Jachtos laiko paklaida sek.  1jm</t>
  </si>
  <si>
    <t>"Time On Distance" 1jm įveikimo laikas sek.</t>
  </si>
  <si>
    <t xml:space="preserve">"Time on Time" </t>
  </si>
  <si>
    <t>Burių plotų skaičiavimas</t>
  </si>
  <si>
    <t>Stakselis, Genuja</t>
  </si>
  <si>
    <t>JL</t>
  </si>
  <si>
    <t>LPG</t>
  </si>
  <si>
    <t>Plotas</t>
  </si>
  <si>
    <t>Grotas</t>
  </si>
  <si>
    <t>E</t>
  </si>
  <si>
    <t>P</t>
  </si>
  <si>
    <t>MGL</t>
  </si>
  <si>
    <t>MGM</t>
  </si>
  <si>
    <t>MGU</t>
  </si>
  <si>
    <t>MGT</t>
  </si>
  <si>
    <t>HB</t>
  </si>
  <si>
    <t>Spinakeris</t>
  </si>
  <si>
    <t>SL</t>
  </si>
  <si>
    <t>SF</t>
  </si>
  <si>
    <t>SMG</t>
  </si>
  <si>
    <t>Suveskite reikšmes m</t>
  </si>
  <si>
    <t>Genakeris</t>
  </si>
  <si>
    <t>SL1</t>
  </si>
  <si>
    <t>SL2</t>
  </si>
  <si>
    <t>*Jei nenaudojamas spinakeris ar genakeris į šį langelį įrašomas genujos plotas</t>
  </si>
  <si>
    <t>Maksimalus spinakeris/genakeris kv.m*</t>
  </si>
  <si>
    <t>Jachta:</t>
  </si>
  <si>
    <t>Burių numeris:</t>
  </si>
  <si>
    <t>Jūsų Jachtos duomenys</t>
  </si>
  <si>
    <t>Sudarė Gražvydas Lukoševičius 2025m</t>
  </si>
  <si>
    <t xml:space="preserve">KKJČ išlyginamosios formulės skaičiuoklė, III variantas. </t>
  </si>
  <si>
    <t>Pastaba: Pildyti tik geltonus laukelius</t>
  </si>
  <si>
    <t xml:space="preserve">X-79 Xenia </t>
  </si>
  <si>
    <t>D-9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</si>
</sst>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2" x14ac:knownFonts="1">
    <font>
      <sz val="11"/>
      <name val="Calibri"/>
    </font>
    <font>
      <sz val="11"/>
      <color indexed="8"/>
      <name val="Calibri"/>
    </font>
    <font>
      <b/>
      <sz val="24"/>
      <color indexed="8"/>
      <name val="Calibri"/>
    </font>
    <font>
      <sz val="10"/>
      <color indexed="8"/>
      <name val="Calibri"/>
      <charset val="186"/>
    </font>
    <font>
      <b/>
      <sz val="14"/>
      <color indexed="8"/>
      <name val="Calibri"/>
      <charset val="186"/>
    </font>
    <font>
      <b/>
      <sz val="12"/>
      <color indexed="8"/>
      <name val="Calibri"/>
      <charset val="186"/>
    </font>
    <font>
      <b/>
      <sz val="16"/>
      <color indexed="8"/>
      <name val="Calibri"/>
      <charset val="186"/>
    </font>
    <font>
      <sz val="16"/>
      <color indexed="8"/>
      <name val="Calibri"/>
      <charset val="186"/>
    </font>
    <font>
      <b/>
      <sz val="11"/>
      <color indexed="8"/>
      <name val="Calibri"/>
      <charset val="186"/>
    </font>
    <font>
      <sz val="10"/>
      <color indexed="8"/>
      <name val="Calibri"/>
    </font>
    <font>
      <b/>
      <sz val="26"/>
      <color indexed="8"/>
      <name val="Calibri"/>
      <charset val="186"/>
    </font>
    <font>
      <b/>
      <sz val="24"/>
      <color indexed="8"/>
      <name val="Calibri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E2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  <xf numFmtId="164" fontId="1" fillId="0" borderId="0" xfId="0" applyNumberFormat="1" applyFont="1" applyAlignment="1" applyProtection="1">
      <protection locked="0"/>
    </xf>
    <xf numFmtId="0" fontId="3" fillId="0" borderId="0" xfId="0" applyFont="1" applyAlignment="1"/>
    <xf numFmtId="164" fontId="4" fillId="0" borderId="0" xfId="0" applyNumberFormat="1" applyFont="1" applyAlignme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0" borderId="0" xfId="0" applyFont="1" applyAlignment="1"/>
    <xf numFmtId="0" fontId="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7" fillId="2" borderId="5" xfId="0" applyNumberFormat="1" applyFont="1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2" fontId="7" fillId="2" borderId="7" xfId="0" applyNumberFormat="1" applyFont="1" applyFill="1" applyBorder="1" applyAlignment="1" applyProtection="1">
      <alignment wrapText="1"/>
      <protection locked="0"/>
    </xf>
    <xf numFmtId="0" fontId="6" fillId="0" borderId="8" xfId="0" applyFont="1" applyBorder="1" applyAlignment="1">
      <alignment horizontal="center"/>
    </xf>
    <xf numFmtId="2" fontId="7" fillId="2" borderId="9" xfId="0" applyNumberFormat="1" applyFont="1" applyFill="1" applyBorder="1" applyAlignment="1" applyProtection="1">
      <alignment wrapText="1"/>
      <protection locked="0"/>
    </xf>
    <xf numFmtId="0" fontId="8" fillId="0" borderId="0" xfId="0" applyFont="1" applyAlignment="1">
      <alignment horizontal="right"/>
    </xf>
    <xf numFmtId="2" fontId="7" fillId="0" borderId="1" xfId="0" applyNumberFormat="1" applyFont="1" applyBorder="1" applyAlignment="1" applyProtection="1">
      <alignment wrapText="1"/>
      <protection hidden="1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6" fillId="0" borderId="6" xfId="0" applyFont="1" applyBorder="1" applyAlignment="1">
      <alignment horizontal="center"/>
    </xf>
    <xf numFmtId="2" fontId="7" fillId="0" borderId="10" xfId="0" applyNumberFormat="1" applyFont="1" applyBorder="1" applyAlignment="1" applyProtection="1">
      <alignment wrapText="1"/>
      <protection hidden="1"/>
    </xf>
    <xf numFmtId="0" fontId="6" fillId="3" borderId="2" xfId="0" applyFont="1" applyFill="1" applyBorder="1" applyAlignment="1"/>
    <xf numFmtId="0" fontId="1" fillId="4" borderId="3" xfId="0" applyFont="1" applyFill="1" applyBorder="1" applyAlignment="1">
      <alignment horizontal="center" wrapText="1"/>
    </xf>
    <xf numFmtId="0" fontId="4" fillId="0" borderId="2" xfId="0" applyFont="1" applyBorder="1" applyAlignment="1"/>
    <xf numFmtId="2" fontId="1" fillId="0" borderId="3" xfId="0" applyNumberFormat="1" applyFont="1" applyBorder="1" applyAlignment="1" applyProtection="1">
      <protection locked="0"/>
    </xf>
    <xf numFmtId="0" fontId="9" fillId="0" borderId="4" xfId="0" applyFont="1" applyBorder="1" applyAlignment="1"/>
    <xf numFmtId="2" fontId="6" fillId="4" borderId="5" xfId="0" applyNumberFormat="1" applyFont="1" applyFill="1" applyBorder="1" applyAlignment="1" applyProtection="1">
      <alignment horizontal="center" wrapText="1"/>
      <protection hidden="1"/>
    </xf>
    <xf numFmtId="2" fontId="1" fillId="0" borderId="5" xfId="0" applyNumberFormat="1" applyFont="1" applyBorder="1" applyAlignment="1" applyProtection="1">
      <protection hidden="1"/>
    </xf>
    <xf numFmtId="2" fontId="6" fillId="5" borderId="5" xfId="0" applyNumberFormat="1" applyFont="1" applyFill="1" applyBorder="1" applyAlignment="1" applyProtection="1">
      <alignment horizontal="center" wrapText="1"/>
      <protection locked="0"/>
    </xf>
    <xf numFmtId="2" fontId="6" fillId="2" borderId="5" xfId="0" applyNumberFormat="1" applyFont="1" applyFill="1" applyBorder="1" applyAlignment="1" applyProtection="1">
      <alignment horizontal="center" wrapText="1"/>
      <protection locked="0"/>
    </xf>
    <xf numFmtId="0" fontId="9" fillId="0" borderId="6" xfId="0" applyFont="1" applyBorder="1" applyAlignment="1"/>
    <xf numFmtId="2" fontId="1" fillId="0" borderId="7" xfId="0" applyNumberFormat="1" applyFont="1" applyBorder="1" applyAlignment="1" applyProtection="1">
      <protection hidden="1"/>
    </xf>
    <xf numFmtId="2" fontId="6" fillId="2" borderId="7" xfId="0" applyNumberFormat="1" applyFont="1" applyFill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protection locked="0"/>
    </xf>
    <xf numFmtId="0" fontId="9" fillId="0" borderId="11" xfId="0" applyFont="1" applyBorder="1">
      <alignment vertical="center"/>
    </xf>
    <xf numFmtId="165" fontId="1" fillId="0" borderId="12" xfId="0" applyNumberFormat="1" applyFont="1" applyBorder="1" applyAlignment="1"/>
    <xf numFmtId="0" fontId="9" fillId="5" borderId="0" xfId="0" applyFont="1" applyFill="1" applyAlignment="1">
      <alignment vertical="center" wrapText="1"/>
    </xf>
    <xf numFmtId="0" fontId="9" fillId="0" borderId="13" xfId="0" applyFont="1" applyBorder="1" applyAlignment="1">
      <alignment vertical="center" wrapText="1"/>
    </xf>
    <xf numFmtId="165" fontId="10" fillId="4" borderId="14" xfId="0" applyNumberFormat="1" applyFont="1" applyFill="1" applyBorder="1" applyAlignment="1" applyProtection="1">
      <protection hidden="1"/>
    </xf>
    <xf numFmtId="0" fontId="11" fillId="0" borderId="11" xfId="0" applyFont="1" applyBorder="1" applyAlignment="1"/>
    <xf numFmtId="166" fontId="10" fillId="4" borderId="12" xfId="0" applyNumberFormat="1" applyFont="1" applyFill="1" applyBorder="1" applyAlignment="1" applyProtection="1">
      <protection hidden="1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71" workbookViewId="0">
      <selection activeCell="K26" sqref="K26"/>
    </sheetView>
  </sheetViews>
  <sheetFormatPr defaultColWidth="9.140625" defaultRowHeight="15" x14ac:dyDescent="0.25"/>
  <cols>
    <col min="1" max="1" width="35.85546875" style="1" customWidth="1"/>
    <col min="2" max="2" width="13.140625" style="2" customWidth="1"/>
    <col min="3" max="3" width="9.140625" style="1"/>
    <col min="4" max="4" width="30.140625" style="1" customWidth="1"/>
    <col min="5" max="5" width="18.85546875" style="3" customWidth="1"/>
    <col min="6" max="6" width="5.5703125" style="1" customWidth="1"/>
    <col min="7" max="16384" width="9.140625" style="1"/>
  </cols>
  <sheetData>
    <row r="1" spans="1:5" ht="31.5" x14ac:dyDescent="0.5">
      <c r="A1" s="46" t="s">
        <v>40</v>
      </c>
      <c r="B1" s="46"/>
      <c r="C1" s="46"/>
      <c r="D1" s="46"/>
      <c r="E1" s="46"/>
    </row>
    <row r="2" spans="1:5" ht="24" customHeight="1" x14ac:dyDescent="0.3">
      <c r="A2" s="4" t="s">
        <v>39</v>
      </c>
      <c r="E2" s="5"/>
    </row>
    <row r="3" spans="1:5" ht="15" customHeight="1" x14ac:dyDescent="0.3">
      <c r="E3" s="5"/>
    </row>
    <row r="4" spans="1:5" ht="18.75" x14ac:dyDescent="0.3">
      <c r="A4" s="6" t="s">
        <v>37</v>
      </c>
      <c r="B4" s="7" t="s">
        <v>43</v>
      </c>
      <c r="C4" s="8" t="s">
        <v>36</v>
      </c>
      <c r="D4" s="9" t="s">
        <v>42</v>
      </c>
      <c r="E4" s="5"/>
    </row>
    <row r="6" spans="1:5" ht="15.75" x14ac:dyDescent="0.25">
      <c r="A6" s="10" t="s">
        <v>13</v>
      </c>
    </row>
    <row r="7" spans="1:5" ht="31.5" x14ac:dyDescent="0.35">
      <c r="A7" s="11" t="s">
        <v>14</v>
      </c>
      <c r="B7" s="12" t="s">
        <v>30</v>
      </c>
      <c r="D7" s="11" t="s">
        <v>18</v>
      </c>
      <c r="E7" s="12" t="s">
        <v>30</v>
      </c>
    </row>
    <row r="8" spans="1:5" ht="21" x14ac:dyDescent="0.35">
      <c r="A8" s="13" t="s">
        <v>15</v>
      </c>
      <c r="B8" s="14">
        <v>8.8800000000000008</v>
      </c>
      <c r="D8" s="15" t="s">
        <v>19</v>
      </c>
      <c r="E8" s="14">
        <v>3.5</v>
      </c>
    </row>
    <row r="9" spans="1:5" ht="21" x14ac:dyDescent="0.35">
      <c r="A9" s="16" t="s">
        <v>16</v>
      </c>
      <c r="B9" s="17">
        <v>4.12</v>
      </c>
      <c r="D9" s="18" t="s">
        <v>20</v>
      </c>
      <c r="E9" s="19">
        <v>10</v>
      </c>
    </row>
    <row r="10" spans="1:5" ht="21" x14ac:dyDescent="0.35">
      <c r="A10" s="20" t="s">
        <v>17</v>
      </c>
      <c r="B10" s="21">
        <f>B9*B8/2</f>
        <v>18.292800000000003</v>
      </c>
      <c r="D10" s="18" t="s">
        <v>21</v>
      </c>
      <c r="E10" s="19">
        <v>2.87</v>
      </c>
    </row>
    <row r="11" spans="1:5" ht="21" x14ac:dyDescent="0.35">
      <c r="A11" s="22"/>
      <c r="B11" s="23"/>
      <c r="D11" s="18" t="s">
        <v>22</v>
      </c>
      <c r="E11" s="19">
        <v>2.19</v>
      </c>
    </row>
    <row r="12" spans="1:5" ht="21" x14ac:dyDescent="0.35">
      <c r="A12" s="22"/>
      <c r="B12" s="23"/>
      <c r="D12" s="18" t="s">
        <v>23</v>
      </c>
      <c r="E12" s="19">
        <v>1.28</v>
      </c>
    </row>
    <row r="13" spans="1:5" ht="21" x14ac:dyDescent="0.35">
      <c r="A13" s="47" t="s">
        <v>41</v>
      </c>
      <c r="B13" s="47"/>
      <c r="D13" s="18" t="s">
        <v>24</v>
      </c>
      <c r="E13" s="19">
        <v>0.7</v>
      </c>
    </row>
    <row r="14" spans="1:5" ht="21" x14ac:dyDescent="0.35">
      <c r="D14" s="24" t="s">
        <v>25</v>
      </c>
      <c r="E14" s="17">
        <v>0.12</v>
      </c>
    </row>
    <row r="15" spans="1:5" ht="21" x14ac:dyDescent="0.35">
      <c r="D15" s="20" t="s">
        <v>17</v>
      </c>
      <c r="E15" s="21">
        <f>E9/8*(E8+2*E10+2*E11+1.5*E12+E13+0.5*E14)</f>
        <v>20.375</v>
      </c>
    </row>
    <row r="17" spans="1:11" ht="31.5" x14ac:dyDescent="0.35">
      <c r="A17" s="11" t="s">
        <v>26</v>
      </c>
      <c r="B17" s="12" t="s">
        <v>30</v>
      </c>
      <c r="D17" s="11" t="s">
        <v>31</v>
      </c>
      <c r="E17" s="12" t="s">
        <v>30</v>
      </c>
    </row>
    <row r="18" spans="1:11" ht="21" x14ac:dyDescent="0.35">
      <c r="A18" s="15" t="s">
        <v>27</v>
      </c>
      <c r="B18" s="14">
        <v>9.2200000000000006</v>
      </c>
      <c r="D18" s="15" t="s">
        <v>32</v>
      </c>
      <c r="E18" s="14">
        <v>0</v>
      </c>
    </row>
    <row r="19" spans="1:11" ht="21" x14ac:dyDescent="0.35">
      <c r="A19" s="18" t="s">
        <v>28</v>
      </c>
      <c r="B19" s="19">
        <v>4.92</v>
      </c>
      <c r="D19" s="18" t="s">
        <v>33</v>
      </c>
      <c r="E19" s="19">
        <v>0</v>
      </c>
    </row>
    <row r="20" spans="1:11" ht="21" x14ac:dyDescent="0.35">
      <c r="A20" s="24" t="s">
        <v>29</v>
      </c>
      <c r="B20" s="17">
        <v>6.28</v>
      </c>
      <c r="D20" s="18" t="s">
        <v>28</v>
      </c>
      <c r="E20" s="19">
        <v>0</v>
      </c>
    </row>
    <row r="21" spans="1:11" ht="21" x14ac:dyDescent="0.35">
      <c r="A21" s="20" t="s">
        <v>17</v>
      </c>
      <c r="B21" s="21">
        <f>B18*(B19+4*B20)/6</f>
        <v>46.161466666666662</v>
      </c>
      <c r="D21" s="24" t="s">
        <v>29</v>
      </c>
      <c r="E21" s="17">
        <v>0</v>
      </c>
    </row>
    <row r="22" spans="1:11" ht="21" x14ac:dyDescent="0.35">
      <c r="D22" s="20" t="s">
        <v>17</v>
      </c>
      <c r="E22" s="25">
        <f>E20*(E18+E19)/4+(E21-E20/2)*(E18+E19)/3</f>
        <v>0</v>
      </c>
    </row>
    <row r="26" spans="1:11" ht="31.5" x14ac:dyDescent="0.35">
      <c r="A26" s="26" t="s">
        <v>38</v>
      </c>
      <c r="B26" s="27" t="s">
        <v>9</v>
      </c>
      <c r="D26" s="28" t="s">
        <v>4</v>
      </c>
      <c r="E26" s="29"/>
      <c r="I26" s="3"/>
    </row>
    <row r="27" spans="1:11" ht="21" x14ac:dyDescent="0.35">
      <c r="A27" s="30" t="s">
        <v>0</v>
      </c>
      <c r="B27" s="31">
        <f>E15</f>
        <v>20.375</v>
      </c>
      <c r="D27" s="30" t="s">
        <v>5</v>
      </c>
      <c r="E27" s="32">
        <f>4*SQRT(B27+B28)</f>
        <v>24.873375323827684</v>
      </c>
      <c r="I27" s="3"/>
    </row>
    <row r="28" spans="1:11" ht="21" x14ac:dyDescent="0.35">
      <c r="A28" s="30" t="s">
        <v>1</v>
      </c>
      <c r="B28" s="31">
        <f>B10</f>
        <v>18.292800000000003</v>
      </c>
      <c r="D28" s="30" t="s">
        <v>6</v>
      </c>
      <c r="E28" s="32">
        <f>4*SQRT(B27+B29)</f>
        <v>32.627955293990865</v>
      </c>
      <c r="I28" s="3"/>
    </row>
    <row r="29" spans="1:11" ht="21" x14ac:dyDescent="0.35">
      <c r="A29" s="30" t="s">
        <v>35</v>
      </c>
      <c r="B29" s="33">
        <f>IF(B21&gt;E22,B21,E22)</f>
        <v>46.161466666666662</v>
      </c>
      <c r="D29" s="30" t="s">
        <v>7</v>
      </c>
      <c r="E29" s="32">
        <f>2.8*POWER(B31,1/3)</f>
        <v>32.891653231922852</v>
      </c>
      <c r="I29" s="3"/>
    </row>
    <row r="30" spans="1:11" ht="21" x14ac:dyDescent="0.35">
      <c r="A30" s="30" t="s">
        <v>2</v>
      </c>
      <c r="B30" s="34">
        <v>6.4</v>
      </c>
      <c r="D30" s="35" t="s">
        <v>8</v>
      </c>
      <c r="E30" s="36">
        <f>2*B30</f>
        <v>12.8</v>
      </c>
      <c r="I30" s="3"/>
    </row>
    <row r="31" spans="1:11" ht="21" x14ac:dyDescent="0.35">
      <c r="A31" s="35" t="s">
        <v>3</v>
      </c>
      <c r="B31" s="37">
        <v>1621</v>
      </c>
      <c r="D31" s="38"/>
      <c r="I31" s="3"/>
      <c r="K31" s="3"/>
    </row>
    <row r="32" spans="1:11" x14ac:dyDescent="0.25">
      <c r="D32" s="39" t="s">
        <v>10</v>
      </c>
      <c r="E32" s="40">
        <f>7*(E27+E28+E30-E29)</f>
        <v>261.86774170126989</v>
      </c>
      <c r="I32" s="3"/>
      <c r="K32" s="3"/>
    </row>
    <row r="33" spans="1:11" ht="15" customHeight="1" x14ac:dyDescent="0.25">
      <c r="I33" s="3"/>
      <c r="K33" s="3"/>
    </row>
    <row r="34" spans="1:11" ht="38.25" x14ac:dyDescent="0.5">
      <c r="A34" s="41" t="s">
        <v>34</v>
      </c>
      <c r="D34" s="42" t="s">
        <v>11</v>
      </c>
      <c r="E34" s="43">
        <f>988-E32</f>
        <v>726.13225829873011</v>
      </c>
      <c r="I34" s="3"/>
      <c r="K34" s="3"/>
    </row>
    <row r="35" spans="1:11" ht="33.75" x14ac:dyDescent="0.5">
      <c r="D35" s="44" t="s">
        <v>12</v>
      </c>
      <c r="E35" s="45">
        <f>600/E34</f>
        <v>0.8262957514182776</v>
      </c>
      <c r="I35" s="3"/>
    </row>
    <row r="36" spans="1:11" x14ac:dyDescent="0.25">
      <c r="I36" s="3"/>
    </row>
    <row r="37" spans="1:11" x14ac:dyDescent="0.25">
      <c r="I37" s="3"/>
    </row>
  </sheetData>
  <sheetProtection algorithmName="SHA-512" hashValue="CPrJ+sVLkTK2hH9J2X7OEruFbxEXFFTKLGzDI23qruUuLg4k+9VKKX+7yr+940TAER6dIQ/ICj9uiitrRGFYXA==" saltValue="sPqSQUAwCbACzTkJdSYLpw==" spinCount="100000" sheet="1" objects="1" scenarios="1" selectLockedCells="1"/>
  <mergeCells count="2">
    <mergeCell ref="A1:E1"/>
    <mergeCell ref="A13:B13"/>
  </mergeCells>
  <pageMargins left="0.25" right="0.25" top="0.75" bottom="0.75" header="0.3" footer="0.3"/>
  <pageSetup paperSize="9" scale="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Lapas1</vt:lpstr>
      <vt:lpstr>Lapas2</vt:lpstr>
      <vt:lpstr>Lapas3</vt:lpstr>
      <vt:lpstr>Lapas1!Print_Area</vt:lpstr>
    </vt:vector>
  </TitlesOfParts>
  <Company>PDC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Grazvis</dc:creator>
  <cp:lastModifiedBy>Aidas Narbutas</cp:lastModifiedBy>
  <dcterms:created xsi:type="dcterms:W3CDTF">2011-02-07T07:10:55Z</dcterms:created>
  <dcterms:modified xsi:type="dcterms:W3CDTF">2026-08-24T11:00:33Z</dcterms:modified>
</cp:coreProperties>
</file>